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E" sheetId="1" r:id="rId4"/>
  </sheets>
  <definedNames/>
  <calcPr/>
</workbook>
</file>

<file path=xl/sharedStrings.xml><?xml version="1.0" encoding="utf-8"?>
<sst xmlns="http://schemas.openxmlformats.org/spreadsheetml/2006/main" count="51" uniqueCount="40">
  <si>
    <t>Lead-Generierung für Kleinunternehmen</t>
  </si>
  <si>
    <t>bereitgestellt von:</t>
  </si>
  <si>
    <t>Lead-Name</t>
  </si>
  <si>
    <t>Kanal</t>
  </si>
  <si>
    <t>Status</t>
  </si>
  <si>
    <t>Verkaufsstatus</t>
  </si>
  <si>
    <t>Erstverkaufswert</t>
  </si>
  <si>
    <t>Zusätzlicher Auftragswert</t>
  </si>
  <si>
    <t>Gesamter Lead-Wert</t>
  </si>
  <si>
    <t xml:space="preserve">(Beispiel) Janice Smith </t>
  </si>
  <si>
    <t>Kontaktformular</t>
  </si>
  <si>
    <t>Unqualifiziert</t>
  </si>
  <si>
    <t>Verkauf</t>
  </si>
  <si>
    <t>Leads</t>
  </si>
  <si>
    <t>(Beispiel) Mark Baker</t>
  </si>
  <si>
    <t>Instagram</t>
  </si>
  <si>
    <t>Qualifiziert</t>
  </si>
  <si>
    <t>Anzahl der Leads</t>
  </si>
  <si>
    <t>(Beispiel) Ali Summers</t>
  </si>
  <si>
    <t>Facebook</t>
  </si>
  <si>
    <t>Verhandlung</t>
  </si>
  <si>
    <t>Anzahl qualifizierter Leads</t>
  </si>
  <si>
    <t>Qualifikationsrate</t>
  </si>
  <si>
    <t>(Beispiel) Frank Winter</t>
  </si>
  <si>
    <t>Telefon</t>
  </si>
  <si>
    <t>Anzahl der Verkäufe</t>
  </si>
  <si>
    <t>Konversionsrate</t>
  </si>
  <si>
    <t>Laufende Verhandlungen</t>
  </si>
  <si>
    <t>Erstverkäufe</t>
  </si>
  <si>
    <t>Gesamter Erstverkaufswert</t>
  </si>
  <si>
    <t>Euro</t>
  </si>
  <si>
    <t>Durchschnittlicher Erstverkaufswert</t>
  </si>
  <si>
    <t>Lead-Wert</t>
  </si>
  <si>
    <t>Durchschnittlicher Lead-Gesamtwert</t>
  </si>
  <si>
    <t>Kanäle zur Lead-Generierung</t>
  </si>
  <si>
    <t>LinkedIn</t>
  </si>
  <si>
    <t>Networking</t>
  </si>
  <si>
    <t>Messen</t>
  </si>
  <si>
    <t>Empfehlungen</t>
  </si>
  <si>
    <t>Anderes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</si>
</sst>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0.0"/>
      <color rgb="FF000000"/>
      <name val="Arial"/>
      <scheme val="minor"/>
    </font>
    <font>
      <b/>
      <sz val="13.0"/>
      <color rgb="FFFFFFF1"/>
      <name val="Calibri"/>
    </font>
    <font>
      <color theme="1"/>
      <name val="Arial"/>
      <scheme val="minor"/>
    </font>
    <font>
      <b/>
      <color theme="1"/>
      <name val="Arial"/>
      <scheme val="minor"/>
    </font>
    <font>
      <b/>
      <sz val="12.0"/>
      <color rgb="FFFFFFFF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2156FA"/>
        <bgColor rgb="FF2156FA"/>
      </patternFill>
    </fill>
    <fill>
      <patternFill patternType="solid">
        <fgColor rgb="FF010334"/>
        <bgColor rgb="FF010334"/>
      </patternFill>
    </fill>
  </fills>
  <borders count="1">
    <border/>
  </borders>
  <cellStyleXfs count="1">
    <xf borderId="0" fillId="0" fontId="0" numFmtId="0" applyAlignment="1" applyFont="1"/>
  </cellStyleXfs>
  <cellXfs count="1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 vertical="center"/>
    </xf>
    <xf borderId="0" fillId="2" fontId="1" numFmtId="0" xfId="0" applyAlignment="1" applyFill="1" applyFont="1">
      <alignment readingOrder="0" vertical="center"/>
    </xf>
    <xf borderId="0" fillId="2" fontId="2" numFmtId="0" xfId="0" applyFont="1"/>
    <xf borderId="0" fillId="0" fontId="3" numFmtId="0" xfId="0" applyAlignment="1" applyFont="1">
      <alignment horizontal="center" readingOrder="0" vertical="center"/>
    </xf>
    <xf borderId="0" fillId="0" fontId="4" numFmtId="0" xfId="0" applyAlignment="1" applyFont="1">
      <alignment horizontal="center" readingOrder="0" vertical="center"/>
    </xf>
    <xf borderId="0" fillId="0" fontId="3" numFmtId="0" xfId="0" applyAlignment="1" applyFont="1">
      <alignment shrinkToFit="0" wrapText="1"/>
    </xf>
    <xf borderId="0" fillId="3" fontId="4" numFmtId="0" xfId="0" applyAlignment="1" applyFill="1" applyFont="1">
      <alignment horizontal="center" readingOrder="0" vertical="center"/>
    </xf>
    <xf borderId="0" fillId="0" fontId="2" numFmtId="0" xfId="0" applyAlignment="1" applyFont="1">
      <alignment readingOrder="0"/>
    </xf>
    <xf borderId="0" fillId="0" fontId="2" numFmtId="0" xfId="0" applyFont="1"/>
    <xf borderId="0" fillId="0" fontId="2" numFmtId="10" xfId="0" applyFont="1" applyNumberFormat="1"/>
    <xf borderId="0" fillId="0" fontId="2" numFmtId="4" xfId="0" applyFont="1" applyNumberFormat="1"/>
    <xf borderId="0" fillId="0" fontId="2" numFmtId="0" xfId="0" applyAlignment="1" applyFont="1">
      <alignment readingOrder="0" shrinkToFit="0" wrapText="1"/>
    </xf>
  </cellXfs>
  <cellStyles count="1">
    <cellStyle xfId="0" name="Normal" builtinId="0"/>
  </cellStyles>
  <dxfs count="1">
    <dxf>
      <font>
        <color rgb="FFFFFFF1"/>
      </font>
      <fill>
        <patternFill patternType="solid">
          <fgColor theme="0"/>
          <bgColor theme="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sz="1600">
                <a:solidFill>
                  <a:srgbClr val="010334"/>
                </a:solidFill>
                <a:latin typeface="+mn-lt"/>
              </a:defRPr>
            </a:pPr>
            <a:r>
              <a:rPr b="0" sz="1600">
                <a:solidFill>
                  <a:srgbClr val="010334"/>
                </a:solidFill>
                <a:latin typeface="+mn-lt"/>
              </a:rPr>
              <a:t>Kanäle zur Lead-Generierung</a:t>
            </a:r>
          </a:p>
        </c:rich>
      </c:tx>
      <c:layout>
        <c:manualLayout>
          <c:xMode val="edge"/>
          <c:yMode val="edge"/>
          <c:x val="0.03061440677966102"/>
          <c:y val="0.05346020761245675"/>
        </c:manualLayout>
      </c:layout>
      <c:overlay val="0"/>
    </c:title>
    <c:plotArea>
      <c:layout/>
      <c:barChart>
        <c:barDir val="col"/>
        <c:ser>
          <c:idx val="0"/>
          <c:order val="0"/>
          <c:tx>
            <c:strRef>
              <c:f>DE!$J$22</c:f>
            </c:strRef>
          </c:tx>
          <c:spPr>
            <a:solidFill>
              <a:srgbClr val="2156FA"/>
            </a:solidFill>
            <a:ln cmpd="sng">
              <a:solidFill>
                <a:srgbClr val="000000"/>
              </a:solidFill>
            </a:ln>
          </c:spPr>
          <c:cat>
            <c:strRef>
              <c:f>DE!$I$23:$I$31</c:f>
            </c:strRef>
          </c:cat>
          <c:val>
            <c:numRef>
              <c:f>DE!$J$23:$J$31</c:f>
              <c:numCache/>
            </c:numRef>
          </c:val>
        </c:ser>
        <c:axId val="537820557"/>
        <c:axId val="904945446"/>
      </c:barChart>
      <c:catAx>
        <c:axId val="53782055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10334"/>
                </a:solidFill>
                <a:latin typeface="+mn-lt"/>
              </a:defRPr>
            </a:pPr>
          </a:p>
        </c:txPr>
        <c:crossAx val="904945446"/>
      </c:catAx>
      <c:valAx>
        <c:axId val="90494544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Arial"/>
              </a:defRPr>
            </a:pPr>
          </a:p>
        </c:txPr>
        <c:crossAx val="537820557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sz="1600">
                <a:solidFill>
                  <a:srgbClr val="010334"/>
                </a:solidFill>
                <a:latin typeface="+mn-lt"/>
              </a:defRPr>
            </a:pPr>
            <a:r>
              <a:rPr b="0" sz="1600">
                <a:solidFill>
                  <a:srgbClr val="010334"/>
                </a:solidFill>
                <a:latin typeface="+mn-lt"/>
              </a:rPr>
              <a:t>Vom Lead zum Verkauf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spPr>
            <a:solidFill>
              <a:srgbClr val="2156FA"/>
            </a:solidFill>
            <a:ln cmpd="sng">
              <a:solidFill>
                <a:srgbClr val="000000"/>
              </a:solidFill>
            </a:ln>
          </c:spPr>
          <c:cat>
            <c:strRef>
              <c:f>DE!$I$6:$I$9</c:f>
            </c:strRef>
          </c:cat>
          <c:val>
            <c:numRef>
              <c:f>DE!$J$6:$J$9</c:f>
              <c:numCache/>
            </c:numRef>
          </c:val>
        </c:ser>
        <c:axId val="2101705426"/>
        <c:axId val="350517955"/>
      </c:barChart>
      <c:catAx>
        <c:axId val="210170542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10334"/>
                </a:solidFill>
                <a:latin typeface="+mn-lt"/>
              </a:defRPr>
            </a:pPr>
          </a:p>
        </c:txPr>
        <c:crossAx val="350517955"/>
      </c:catAx>
      <c:valAx>
        <c:axId val="350517955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2101705426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12</xdr:col>
      <xdr:colOff>371475</xdr:colOff>
      <xdr:row>19</xdr:row>
      <xdr:rowOff>76200</xdr:rowOff>
    </xdr:from>
    <xdr:ext cx="4495800" cy="2752725"/>
    <xdr:graphicFrame>
      <xdr:nvGraphicFramePr>
        <xdr:cNvPr id="1" name="Chart 1" title="Diagram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12</xdr:col>
      <xdr:colOff>371475</xdr:colOff>
      <xdr:row>1</xdr:row>
      <xdr:rowOff>123825</xdr:rowOff>
    </xdr:from>
    <xdr:ext cx="4495800" cy="2752725"/>
    <xdr:graphicFrame>
      <xdr:nvGraphicFramePr>
        <xdr:cNvPr id="2" name="Chart 2" title="Diagram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  <xdr:oneCellAnchor>
    <xdr:from>
      <xdr:col>3</xdr:col>
      <xdr:colOff>200025</xdr:colOff>
      <xdr:row>1</xdr:row>
      <xdr:rowOff>9525</xdr:rowOff>
    </xdr:from>
    <xdr:ext cx="847725" cy="314325"/>
    <xdr:pic>
      <xdr:nvPicPr>
        <xdr:cNvPr id="0" name="image1.png" title="Afbeeldin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4.0" topLeftCell="A5" activePane="bottomLeft" state="frozen"/>
      <selection activeCell="B6" sqref="B6" pane="bottomLeft"/>
    </sheetView>
  </sheetViews>
  <sheetFormatPr customHeight="1" defaultColWidth="12.63" defaultRowHeight="15.75"/>
  <cols>
    <col customWidth="1" min="1" max="1" width="23.13"/>
    <col customWidth="1" min="2" max="3" width="18.0"/>
    <col customWidth="1" min="4" max="4" width="16.25"/>
    <col customWidth="1" min="5" max="5" width="18.0"/>
    <col customWidth="1" min="6" max="6" width="24.75"/>
    <col customWidth="1" min="7" max="7" width="21.25"/>
    <col customWidth="1" min="9" max="9" width="27.13"/>
    <col customWidth="1" min="10" max="10" width="11.5"/>
    <col customWidth="1" min="11" max="11" width="17.38"/>
    <col customWidth="1" min="12" max="12" width="6.63"/>
  </cols>
  <sheetData>
    <row r="1" ht="16.5" customHeight="1">
      <c r="A1" s="1"/>
    </row>
    <row r="2" ht="28.5" customHeight="1">
      <c r="A2" s="2" t="s">
        <v>0</v>
      </c>
      <c r="B2" s="3"/>
      <c r="C2" s="4" t="s">
        <v>1</v>
      </c>
    </row>
    <row r="3" ht="12.0" customHeight="1">
      <c r="A3" s="5"/>
      <c r="B3" s="5"/>
      <c r="C3" s="5"/>
      <c r="D3" s="5"/>
      <c r="E3" s="5"/>
      <c r="F3" s="5"/>
      <c r="G3" s="5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ht="25.5" customHeight="1">
      <c r="A4" s="7" t="s">
        <v>2</v>
      </c>
      <c r="B4" s="7" t="s">
        <v>3</v>
      </c>
      <c r="C4" s="7" t="s">
        <v>4</v>
      </c>
      <c r="D4" s="7" t="s">
        <v>5</v>
      </c>
      <c r="E4" s="7" t="s">
        <v>6</v>
      </c>
      <c r="F4" s="7" t="s">
        <v>7</v>
      </c>
      <c r="G4" s="7" t="s">
        <v>8</v>
      </c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>
      <c r="A5" s="8" t="s">
        <v>9</v>
      </c>
      <c r="B5" s="8" t="s">
        <v>10</v>
      </c>
      <c r="C5" s="8" t="s">
        <v>11</v>
      </c>
      <c r="D5" s="8" t="s">
        <v>12</v>
      </c>
      <c r="E5" s="8">
        <v>500.0</v>
      </c>
      <c r="F5" s="8">
        <v>2000.0</v>
      </c>
      <c r="G5" s="9">
        <f t="shared" ref="G5:G105" si="1">sum(E5+F5)</f>
        <v>2500</v>
      </c>
      <c r="I5" s="7" t="s">
        <v>13</v>
      </c>
    </row>
    <row r="6">
      <c r="A6" s="8" t="s">
        <v>14</v>
      </c>
      <c r="B6" s="8" t="s">
        <v>15</v>
      </c>
      <c r="C6" s="8" t="s">
        <v>16</v>
      </c>
      <c r="D6" s="8" t="s">
        <v>12</v>
      </c>
      <c r="E6" s="8">
        <v>700.0</v>
      </c>
      <c r="G6" s="9">
        <f t="shared" si="1"/>
        <v>700</v>
      </c>
      <c r="I6" s="8" t="s">
        <v>17</v>
      </c>
      <c r="J6" s="9">
        <f>COUNTA(A5:A105)</f>
        <v>4</v>
      </c>
    </row>
    <row r="7">
      <c r="A7" s="8" t="s">
        <v>18</v>
      </c>
      <c r="B7" s="8" t="s">
        <v>19</v>
      </c>
      <c r="C7" s="8" t="s">
        <v>11</v>
      </c>
      <c r="D7" s="8" t="s">
        <v>20</v>
      </c>
      <c r="G7" s="9">
        <f t="shared" si="1"/>
        <v>0</v>
      </c>
      <c r="I7" s="8" t="s">
        <v>21</v>
      </c>
      <c r="J7" s="9">
        <f>COUNTIF(C5:C105,"Qualifiziert")</f>
        <v>2</v>
      </c>
      <c r="K7" s="7" t="s">
        <v>22</v>
      </c>
      <c r="L7" s="10">
        <f>J7/J6</f>
        <v>0.5</v>
      </c>
    </row>
    <row r="8">
      <c r="A8" s="8" t="s">
        <v>23</v>
      </c>
      <c r="B8" s="8" t="s">
        <v>24</v>
      </c>
      <c r="C8" s="8" t="s">
        <v>16</v>
      </c>
      <c r="D8" s="9"/>
      <c r="G8" s="9">
        <f t="shared" si="1"/>
        <v>0</v>
      </c>
      <c r="I8" s="8" t="s">
        <v>25</v>
      </c>
      <c r="J8" s="9">
        <f>COUNTIF(D5:D105,"Verkauf")</f>
        <v>2</v>
      </c>
      <c r="K8" s="7" t="s">
        <v>26</v>
      </c>
      <c r="L8" s="10">
        <f>J8/J6</f>
        <v>0.5</v>
      </c>
    </row>
    <row r="9">
      <c r="B9" s="9"/>
      <c r="C9" s="9"/>
      <c r="D9" s="9"/>
      <c r="G9" s="9">
        <f t="shared" si="1"/>
        <v>0</v>
      </c>
      <c r="I9" s="8" t="s">
        <v>27</v>
      </c>
      <c r="J9" s="9">
        <f>COUNTIF(D5:D105,"Verhandlung")</f>
        <v>1</v>
      </c>
    </row>
    <row r="10">
      <c r="B10" s="9"/>
      <c r="C10" s="9"/>
      <c r="D10" s="9"/>
      <c r="G10" s="9">
        <f t="shared" si="1"/>
        <v>0</v>
      </c>
    </row>
    <row r="11">
      <c r="B11" s="9"/>
      <c r="C11" s="9"/>
      <c r="D11" s="9"/>
      <c r="G11" s="9">
        <f t="shared" si="1"/>
        <v>0</v>
      </c>
    </row>
    <row r="12">
      <c r="B12" s="9"/>
      <c r="C12" s="9"/>
      <c r="D12" s="9"/>
      <c r="G12" s="9">
        <f t="shared" si="1"/>
        <v>0</v>
      </c>
      <c r="I12" s="7" t="s">
        <v>28</v>
      </c>
    </row>
    <row r="13">
      <c r="B13" s="9"/>
      <c r="C13" s="9"/>
      <c r="D13" s="9"/>
      <c r="G13" s="9">
        <f t="shared" si="1"/>
        <v>0</v>
      </c>
      <c r="I13" s="8" t="s">
        <v>29</v>
      </c>
      <c r="J13" s="11">
        <f>sum(E5:E105)</f>
        <v>1200</v>
      </c>
      <c r="K13" s="8" t="s">
        <v>30</v>
      </c>
    </row>
    <row r="14">
      <c r="B14" s="9"/>
      <c r="C14" s="9"/>
      <c r="D14" s="9"/>
      <c r="G14" s="9">
        <f t="shared" si="1"/>
        <v>0</v>
      </c>
      <c r="I14" s="8" t="s">
        <v>31</v>
      </c>
      <c r="J14" s="11">
        <f>AVERAGE(E5:E102)</f>
        <v>600</v>
      </c>
      <c r="K14" s="8" t="s">
        <v>30</v>
      </c>
    </row>
    <row r="15">
      <c r="B15" s="9"/>
      <c r="C15" s="9"/>
      <c r="D15" s="9"/>
      <c r="G15" s="9">
        <f t="shared" si="1"/>
        <v>0</v>
      </c>
    </row>
    <row r="16">
      <c r="B16" s="9"/>
      <c r="C16" s="9"/>
      <c r="D16" s="9"/>
      <c r="G16" s="9">
        <f t="shared" si="1"/>
        <v>0</v>
      </c>
    </row>
    <row r="17">
      <c r="B17" s="9"/>
      <c r="C17" s="9"/>
      <c r="D17" s="9"/>
      <c r="G17" s="9">
        <f t="shared" si="1"/>
        <v>0</v>
      </c>
      <c r="I17" s="7" t="s">
        <v>32</v>
      </c>
    </row>
    <row r="18">
      <c r="B18" s="9"/>
      <c r="C18" s="9"/>
      <c r="D18" s="9"/>
      <c r="G18" s="9">
        <f t="shared" si="1"/>
        <v>0</v>
      </c>
      <c r="I18" s="8" t="s">
        <v>8</v>
      </c>
      <c r="J18" s="11">
        <f>sum(G5:G105)</f>
        <v>3200</v>
      </c>
      <c r="K18" s="8" t="s">
        <v>30</v>
      </c>
    </row>
    <row r="19">
      <c r="B19" s="9"/>
      <c r="C19" s="9"/>
      <c r="D19" s="9"/>
      <c r="G19" s="9">
        <f t="shared" si="1"/>
        <v>0</v>
      </c>
      <c r="I19" s="12" t="s">
        <v>33</v>
      </c>
      <c r="J19" s="11">
        <f>J18/J8</f>
        <v>1600</v>
      </c>
      <c r="K19" s="8" t="s">
        <v>30</v>
      </c>
    </row>
    <row r="20">
      <c r="B20" s="9"/>
      <c r="C20" s="9"/>
      <c r="D20" s="9"/>
      <c r="G20" s="9">
        <f t="shared" si="1"/>
        <v>0</v>
      </c>
    </row>
    <row r="21">
      <c r="B21" s="9"/>
      <c r="C21" s="9"/>
      <c r="D21" s="9"/>
      <c r="G21" s="9">
        <f t="shared" si="1"/>
        <v>0</v>
      </c>
    </row>
    <row r="22">
      <c r="B22" s="9"/>
      <c r="C22" s="9"/>
      <c r="D22" s="9"/>
      <c r="G22" s="9">
        <f t="shared" si="1"/>
        <v>0</v>
      </c>
      <c r="I22" s="7" t="s">
        <v>34</v>
      </c>
    </row>
    <row r="23">
      <c r="B23" s="9"/>
      <c r="C23" s="9"/>
      <c r="D23" s="9"/>
      <c r="G23" s="9">
        <f t="shared" si="1"/>
        <v>0</v>
      </c>
      <c r="I23" s="8" t="s">
        <v>35</v>
      </c>
      <c r="J23" s="9">
        <f>COUNTIF(B5:B105,"LinkedIn")</f>
        <v>0</v>
      </c>
    </row>
    <row r="24">
      <c r="B24" s="9"/>
      <c r="C24" s="9"/>
      <c r="D24" s="9"/>
      <c r="G24" s="9">
        <f t="shared" si="1"/>
        <v>0</v>
      </c>
      <c r="I24" s="8" t="s">
        <v>15</v>
      </c>
      <c r="J24" s="9">
        <f>COUNTIF(B5:B105,"Instagram")</f>
        <v>1</v>
      </c>
    </row>
    <row r="25">
      <c r="B25" s="9"/>
      <c r="C25" s="9"/>
      <c r="D25" s="9"/>
      <c r="G25" s="9">
        <f t="shared" si="1"/>
        <v>0</v>
      </c>
      <c r="I25" s="8" t="s">
        <v>10</v>
      </c>
      <c r="J25" s="9">
        <f>COUNTIF(B5:B105,"Kontaktformular")</f>
        <v>1</v>
      </c>
    </row>
    <row r="26">
      <c r="B26" s="9"/>
      <c r="C26" s="9"/>
      <c r="D26" s="9"/>
      <c r="G26" s="9">
        <f t="shared" si="1"/>
        <v>0</v>
      </c>
      <c r="I26" s="8" t="s">
        <v>24</v>
      </c>
      <c r="J26" s="9">
        <f>COUNTIF(B5:B105,"Telefon")</f>
        <v>1</v>
      </c>
    </row>
    <row r="27">
      <c r="B27" s="9"/>
      <c r="C27" s="9"/>
      <c r="D27" s="9"/>
      <c r="G27" s="9">
        <f t="shared" si="1"/>
        <v>0</v>
      </c>
      <c r="I27" s="8" t="s">
        <v>19</v>
      </c>
      <c r="J27" s="9">
        <f>COUNTIF(B5:B105,"Facebook")</f>
        <v>1</v>
      </c>
    </row>
    <row r="28">
      <c r="B28" s="9"/>
      <c r="C28" s="9"/>
      <c r="D28" s="9"/>
      <c r="G28" s="9">
        <f t="shared" si="1"/>
        <v>0</v>
      </c>
      <c r="I28" s="8" t="s">
        <v>36</v>
      </c>
      <c r="J28" s="9">
        <f>COUNTIF(B5:B105,"Networking")</f>
        <v>0</v>
      </c>
    </row>
    <row r="29">
      <c r="B29" s="9"/>
      <c r="C29" s="9"/>
      <c r="D29" s="9"/>
      <c r="G29" s="9">
        <f t="shared" si="1"/>
        <v>0</v>
      </c>
      <c r="I29" s="8" t="s">
        <v>37</v>
      </c>
      <c r="J29" s="9">
        <f>COUNTIF(B5:B105,"Messen")</f>
        <v>0</v>
      </c>
    </row>
    <row r="30">
      <c r="B30" s="9"/>
      <c r="C30" s="9"/>
      <c r="D30" s="9"/>
      <c r="G30" s="9">
        <f t="shared" si="1"/>
        <v>0</v>
      </c>
      <c r="I30" s="8" t="s">
        <v>38</v>
      </c>
      <c r="J30" s="9">
        <f>COUNTIF(B5:B105,"Empfehlung")</f>
        <v>0</v>
      </c>
    </row>
    <row r="31">
      <c r="B31" s="9"/>
      <c r="C31" s="9"/>
      <c r="D31" s="9"/>
      <c r="G31" s="9">
        <f t="shared" si="1"/>
        <v>0</v>
      </c>
      <c r="I31" s="8" t="s">
        <v>39</v>
      </c>
      <c r="J31" s="9">
        <f>COUNTIF(B5:B105,"Anderes")</f>
        <v>0</v>
      </c>
    </row>
    <row r="32">
      <c r="B32" s="9"/>
      <c r="C32" s="9"/>
      <c r="D32" s="9"/>
      <c r="G32" s="9">
        <f t="shared" si="1"/>
        <v>0</v>
      </c>
    </row>
    <row r="33">
      <c r="B33" s="9"/>
      <c r="C33" s="9"/>
      <c r="D33" s="9"/>
      <c r="G33" s="9">
        <f t="shared" si="1"/>
        <v>0</v>
      </c>
    </row>
    <row r="34">
      <c r="B34" s="9"/>
      <c r="C34" s="9"/>
      <c r="D34" s="9"/>
      <c r="G34" s="9">
        <f t="shared" si="1"/>
        <v>0</v>
      </c>
    </row>
    <row r="35">
      <c r="B35" s="9"/>
      <c r="C35" s="9"/>
      <c r="D35" s="9"/>
      <c r="G35" s="9">
        <f t="shared" si="1"/>
        <v>0</v>
      </c>
    </row>
    <row r="36">
      <c r="B36" s="9"/>
      <c r="C36" s="9"/>
      <c r="D36" s="9"/>
      <c r="G36" s="9">
        <f t="shared" si="1"/>
        <v>0</v>
      </c>
    </row>
    <row r="37">
      <c r="B37" s="9"/>
      <c r="C37" s="9"/>
      <c r="D37" s="9"/>
      <c r="G37" s="9">
        <f t="shared" si="1"/>
        <v>0</v>
      </c>
    </row>
    <row r="38">
      <c r="B38" s="9"/>
      <c r="C38" s="9"/>
      <c r="D38" s="9"/>
      <c r="G38" s="9">
        <f t="shared" si="1"/>
        <v>0</v>
      </c>
    </row>
    <row r="39">
      <c r="B39" s="9"/>
      <c r="C39" s="9"/>
      <c r="D39" s="9"/>
      <c r="G39" s="9">
        <f t="shared" si="1"/>
        <v>0</v>
      </c>
    </row>
    <row r="40">
      <c r="B40" s="9"/>
      <c r="C40" s="9"/>
      <c r="D40" s="9"/>
      <c r="G40" s="9">
        <f t="shared" si="1"/>
        <v>0</v>
      </c>
    </row>
    <row r="41">
      <c r="B41" s="9"/>
      <c r="C41" s="9"/>
      <c r="D41" s="9"/>
      <c r="G41" s="9">
        <f t="shared" si="1"/>
        <v>0</v>
      </c>
    </row>
    <row r="42">
      <c r="B42" s="9"/>
      <c r="C42" s="9"/>
      <c r="D42" s="9"/>
      <c r="G42" s="9">
        <f t="shared" si="1"/>
        <v>0</v>
      </c>
    </row>
    <row r="43">
      <c r="B43" s="9"/>
      <c r="C43" s="9"/>
      <c r="D43" s="9"/>
      <c r="G43" s="9">
        <f t="shared" si="1"/>
        <v>0</v>
      </c>
    </row>
    <row r="44">
      <c r="B44" s="9"/>
      <c r="C44" s="9"/>
      <c r="D44" s="9"/>
      <c r="G44" s="9">
        <f t="shared" si="1"/>
        <v>0</v>
      </c>
    </row>
    <row r="45">
      <c r="B45" s="9"/>
      <c r="C45" s="9"/>
      <c r="D45" s="9"/>
      <c r="G45" s="9">
        <f t="shared" si="1"/>
        <v>0</v>
      </c>
    </row>
    <row r="46">
      <c r="B46" s="9"/>
      <c r="C46" s="9"/>
      <c r="D46" s="9"/>
      <c r="G46" s="9">
        <f t="shared" si="1"/>
        <v>0</v>
      </c>
    </row>
    <row r="47">
      <c r="B47" s="9"/>
      <c r="C47" s="9"/>
      <c r="D47" s="9"/>
      <c r="G47" s="9">
        <f t="shared" si="1"/>
        <v>0</v>
      </c>
    </row>
    <row r="48">
      <c r="B48" s="9"/>
      <c r="C48" s="9"/>
      <c r="D48" s="9"/>
      <c r="G48" s="9">
        <f t="shared" si="1"/>
        <v>0</v>
      </c>
    </row>
    <row r="49">
      <c r="B49" s="9"/>
      <c r="C49" s="9"/>
      <c r="D49" s="9"/>
      <c r="G49" s="9">
        <f t="shared" si="1"/>
        <v>0</v>
      </c>
    </row>
    <row r="50">
      <c r="B50" s="9"/>
      <c r="C50" s="9"/>
      <c r="D50" s="9"/>
      <c r="G50" s="9">
        <f t="shared" si="1"/>
        <v>0</v>
      </c>
    </row>
    <row r="51">
      <c r="B51" s="9"/>
      <c r="C51" s="9"/>
      <c r="D51" s="9"/>
      <c r="G51" s="9">
        <f t="shared" si="1"/>
        <v>0</v>
      </c>
    </row>
    <row r="52">
      <c r="B52" s="9"/>
      <c r="C52" s="9"/>
      <c r="D52" s="9"/>
      <c r="G52" s="9">
        <f t="shared" si="1"/>
        <v>0</v>
      </c>
    </row>
    <row r="53">
      <c r="B53" s="9"/>
      <c r="C53" s="9"/>
      <c r="D53" s="9"/>
      <c r="G53" s="9">
        <f t="shared" si="1"/>
        <v>0</v>
      </c>
    </row>
    <row r="54">
      <c r="B54" s="9"/>
      <c r="C54" s="9"/>
      <c r="D54" s="9"/>
      <c r="G54" s="9">
        <f t="shared" si="1"/>
        <v>0</v>
      </c>
    </row>
    <row r="55">
      <c r="B55" s="9"/>
      <c r="C55" s="9"/>
      <c r="D55" s="9"/>
      <c r="G55" s="9">
        <f t="shared" si="1"/>
        <v>0</v>
      </c>
    </row>
    <row r="56">
      <c r="B56" s="9"/>
      <c r="C56" s="9"/>
      <c r="D56" s="9"/>
      <c r="G56" s="9">
        <f t="shared" si="1"/>
        <v>0</v>
      </c>
    </row>
    <row r="57">
      <c r="B57" s="9"/>
      <c r="C57" s="9"/>
      <c r="D57" s="9"/>
      <c r="G57" s="9">
        <f t="shared" si="1"/>
        <v>0</v>
      </c>
    </row>
    <row r="58">
      <c r="B58" s="9"/>
      <c r="C58" s="9"/>
      <c r="D58" s="9"/>
      <c r="G58" s="9">
        <f t="shared" si="1"/>
        <v>0</v>
      </c>
    </row>
    <row r="59">
      <c r="B59" s="9"/>
      <c r="C59" s="9"/>
      <c r="D59" s="9"/>
      <c r="G59" s="9">
        <f t="shared" si="1"/>
        <v>0</v>
      </c>
    </row>
    <row r="60">
      <c r="B60" s="9"/>
      <c r="C60" s="9"/>
      <c r="D60" s="9"/>
      <c r="G60" s="9">
        <f t="shared" si="1"/>
        <v>0</v>
      </c>
    </row>
    <row r="61">
      <c r="B61" s="9"/>
      <c r="C61" s="9"/>
      <c r="D61" s="9"/>
      <c r="G61" s="9">
        <f t="shared" si="1"/>
        <v>0</v>
      </c>
    </row>
    <row r="62">
      <c r="B62" s="9"/>
      <c r="C62" s="9"/>
      <c r="D62" s="9"/>
      <c r="G62" s="9">
        <f t="shared" si="1"/>
        <v>0</v>
      </c>
    </row>
    <row r="63">
      <c r="B63" s="9"/>
      <c r="C63" s="9"/>
      <c r="D63" s="9"/>
      <c r="G63" s="9">
        <f t="shared" si="1"/>
        <v>0</v>
      </c>
    </row>
    <row r="64">
      <c r="B64" s="9"/>
      <c r="C64" s="9"/>
      <c r="D64" s="9"/>
      <c r="G64" s="9">
        <f t="shared" si="1"/>
        <v>0</v>
      </c>
    </row>
    <row r="65">
      <c r="B65" s="9"/>
      <c r="C65" s="9"/>
      <c r="D65" s="9"/>
      <c r="G65" s="9">
        <f t="shared" si="1"/>
        <v>0</v>
      </c>
    </row>
    <row r="66">
      <c r="B66" s="9"/>
      <c r="C66" s="9"/>
      <c r="D66" s="9"/>
      <c r="G66" s="9">
        <f t="shared" si="1"/>
        <v>0</v>
      </c>
    </row>
    <row r="67">
      <c r="B67" s="9"/>
      <c r="C67" s="9"/>
      <c r="D67" s="9"/>
      <c r="G67" s="9">
        <f t="shared" si="1"/>
        <v>0</v>
      </c>
    </row>
    <row r="68">
      <c r="B68" s="9"/>
      <c r="C68" s="9"/>
      <c r="D68" s="9"/>
      <c r="G68" s="9">
        <f t="shared" si="1"/>
        <v>0</v>
      </c>
    </row>
    <row r="69">
      <c r="B69" s="9"/>
      <c r="C69" s="9"/>
      <c r="D69" s="9"/>
      <c r="G69" s="9">
        <f t="shared" si="1"/>
        <v>0</v>
      </c>
    </row>
    <row r="70">
      <c r="B70" s="9"/>
      <c r="C70" s="9"/>
      <c r="D70" s="9"/>
      <c r="G70" s="9">
        <f t="shared" si="1"/>
        <v>0</v>
      </c>
    </row>
    <row r="71">
      <c r="B71" s="9"/>
      <c r="C71" s="9"/>
      <c r="D71" s="9"/>
      <c r="G71" s="9">
        <f t="shared" si="1"/>
        <v>0</v>
      </c>
    </row>
    <row r="72">
      <c r="B72" s="9"/>
      <c r="C72" s="9"/>
      <c r="D72" s="9"/>
      <c r="G72" s="9">
        <f t="shared" si="1"/>
        <v>0</v>
      </c>
    </row>
    <row r="73">
      <c r="B73" s="9"/>
      <c r="C73" s="9"/>
      <c r="D73" s="9"/>
      <c r="G73" s="9">
        <f t="shared" si="1"/>
        <v>0</v>
      </c>
    </row>
    <row r="74">
      <c r="B74" s="9"/>
      <c r="C74" s="9"/>
      <c r="D74" s="9"/>
      <c r="G74" s="9">
        <f t="shared" si="1"/>
        <v>0</v>
      </c>
    </row>
    <row r="75">
      <c r="B75" s="9"/>
      <c r="C75" s="9"/>
      <c r="D75" s="9"/>
      <c r="G75" s="9">
        <f t="shared" si="1"/>
        <v>0</v>
      </c>
    </row>
    <row r="76">
      <c r="B76" s="9"/>
      <c r="C76" s="9"/>
      <c r="D76" s="9"/>
      <c r="G76" s="9">
        <f t="shared" si="1"/>
        <v>0</v>
      </c>
    </row>
    <row r="77">
      <c r="B77" s="9"/>
      <c r="C77" s="9"/>
      <c r="D77" s="9"/>
      <c r="G77" s="9">
        <f t="shared" si="1"/>
        <v>0</v>
      </c>
    </row>
    <row r="78">
      <c r="B78" s="9"/>
      <c r="C78" s="9"/>
      <c r="D78" s="9"/>
      <c r="G78" s="9">
        <f t="shared" si="1"/>
        <v>0</v>
      </c>
    </row>
    <row r="79">
      <c r="B79" s="9"/>
      <c r="C79" s="9"/>
      <c r="D79" s="9"/>
      <c r="G79" s="9">
        <f t="shared" si="1"/>
        <v>0</v>
      </c>
    </row>
    <row r="80">
      <c r="B80" s="9"/>
      <c r="C80" s="9"/>
      <c r="D80" s="9"/>
      <c r="G80" s="9">
        <f t="shared" si="1"/>
        <v>0</v>
      </c>
    </row>
    <row r="81">
      <c r="B81" s="9"/>
      <c r="C81" s="9"/>
      <c r="D81" s="9"/>
      <c r="G81" s="9">
        <f t="shared" si="1"/>
        <v>0</v>
      </c>
    </row>
    <row r="82">
      <c r="B82" s="9"/>
      <c r="C82" s="9"/>
      <c r="D82" s="9"/>
      <c r="G82" s="9">
        <f t="shared" si="1"/>
        <v>0</v>
      </c>
    </row>
    <row r="83">
      <c r="B83" s="9"/>
      <c r="C83" s="9"/>
      <c r="D83" s="9"/>
      <c r="G83" s="9">
        <f t="shared" si="1"/>
        <v>0</v>
      </c>
    </row>
    <row r="84">
      <c r="B84" s="9"/>
      <c r="C84" s="9"/>
      <c r="D84" s="9"/>
      <c r="G84" s="9">
        <f t="shared" si="1"/>
        <v>0</v>
      </c>
    </row>
    <row r="85">
      <c r="B85" s="9"/>
      <c r="C85" s="9"/>
      <c r="D85" s="9"/>
      <c r="G85" s="9">
        <f t="shared" si="1"/>
        <v>0</v>
      </c>
    </row>
    <row r="86">
      <c r="B86" s="9"/>
      <c r="C86" s="9"/>
      <c r="D86" s="9"/>
      <c r="G86" s="9">
        <f t="shared" si="1"/>
        <v>0</v>
      </c>
    </row>
    <row r="87">
      <c r="B87" s="9"/>
      <c r="C87" s="9"/>
      <c r="D87" s="9"/>
      <c r="G87" s="9">
        <f t="shared" si="1"/>
        <v>0</v>
      </c>
    </row>
    <row r="88">
      <c r="B88" s="9"/>
      <c r="C88" s="9"/>
      <c r="D88" s="9"/>
      <c r="G88" s="9">
        <f t="shared" si="1"/>
        <v>0</v>
      </c>
    </row>
    <row r="89">
      <c r="B89" s="9"/>
      <c r="C89" s="9"/>
      <c r="D89" s="9"/>
      <c r="G89" s="9">
        <f t="shared" si="1"/>
        <v>0</v>
      </c>
    </row>
    <row r="90">
      <c r="B90" s="9"/>
      <c r="C90" s="9"/>
      <c r="D90" s="9"/>
      <c r="G90" s="9">
        <f t="shared" si="1"/>
        <v>0</v>
      </c>
    </row>
    <row r="91">
      <c r="B91" s="9"/>
      <c r="C91" s="9"/>
      <c r="D91" s="9"/>
      <c r="G91" s="9">
        <f t="shared" si="1"/>
        <v>0</v>
      </c>
    </row>
    <row r="92">
      <c r="B92" s="9"/>
      <c r="C92" s="9"/>
      <c r="D92" s="9"/>
      <c r="G92" s="9">
        <f t="shared" si="1"/>
        <v>0</v>
      </c>
    </row>
    <row r="93">
      <c r="B93" s="9"/>
      <c r="C93" s="9"/>
      <c r="D93" s="9"/>
      <c r="G93" s="9">
        <f t="shared" si="1"/>
        <v>0</v>
      </c>
    </row>
    <row r="94">
      <c r="B94" s="9"/>
      <c r="C94" s="9"/>
      <c r="D94" s="9"/>
      <c r="G94" s="9">
        <f t="shared" si="1"/>
        <v>0</v>
      </c>
    </row>
    <row r="95">
      <c r="B95" s="9"/>
      <c r="C95" s="9"/>
      <c r="D95" s="9"/>
      <c r="G95" s="9">
        <f t="shared" si="1"/>
        <v>0</v>
      </c>
    </row>
    <row r="96">
      <c r="B96" s="9"/>
      <c r="C96" s="9"/>
      <c r="D96" s="9"/>
      <c r="G96" s="9">
        <f t="shared" si="1"/>
        <v>0</v>
      </c>
    </row>
    <row r="97">
      <c r="B97" s="9"/>
      <c r="C97" s="9"/>
      <c r="D97" s="9"/>
      <c r="G97" s="9">
        <f t="shared" si="1"/>
        <v>0</v>
      </c>
    </row>
    <row r="98">
      <c r="B98" s="9"/>
      <c r="C98" s="9"/>
      <c r="D98" s="9"/>
      <c r="G98" s="9">
        <f t="shared" si="1"/>
        <v>0</v>
      </c>
    </row>
    <row r="99">
      <c r="B99" s="9"/>
      <c r="C99" s="9"/>
      <c r="D99" s="9"/>
      <c r="G99" s="9">
        <f t="shared" si="1"/>
        <v>0</v>
      </c>
    </row>
    <row r="100">
      <c r="B100" s="9"/>
      <c r="C100" s="9"/>
      <c r="D100" s="9"/>
      <c r="G100" s="9">
        <f t="shared" si="1"/>
        <v>0</v>
      </c>
    </row>
    <row r="101">
      <c r="B101" s="9"/>
      <c r="C101" s="9"/>
      <c r="D101" s="9"/>
      <c r="G101" s="9">
        <f t="shared" si="1"/>
        <v>0</v>
      </c>
    </row>
    <row r="102">
      <c r="B102" s="9"/>
      <c r="C102" s="9"/>
      <c r="D102" s="9"/>
      <c r="G102" s="9">
        <f t="shared" si="1"/>
        <v>0</v>
      </c>
    </row>
    <row r="103">
      <c r="B103" s="9"/>
      <c r="C103" s="9"/>
      <c r="D103" s="9"/>
      <c r="G103" s="9">
        <f t="shared" si="1"/>
        <v>0</v>
      </c>
    </row>
    <row r="104">
      <c r="B104" s="9"/>
      <c r="C104" s="9"/>
      <c r="D104" s="9"/>
      <c r="G104" s="9">
        <f t="shared" si="1"/>
        <v>0</v>
      </c>
    </row>
    <row r="105">
      <c r="B105" s="9"/>
      <c r="C105" s="9"/>
      <c r="D105" s="9"/>
      <c r="G105" s="9">
        <f t="shared" si="1"/>
        <v>0</v>
      </c>
    </row>
  </sheetData>
  <conditionalFormatting sqref="G1:G2 G5:G105">
    <cfRule type="cellIs" dxfId="0" priority="1" operator="equal">
      <formula>0</formula>
    </cfRule>
  </conditionalFormatting>
  <dataValidations>
    <dataValidation type="list" allowBlank="1" sqref="B5:B8">
      <formula1>"LinkedIn,Instagram,Kontaktformular,Telefon,Facebook,Messe,Networking,Empfehlung,Anderes"</formula1>
    </dataValidation>
    <dataValidation type="list" allowBlank="1" sqref="C5:C8">
      <formula1>"Qualifiziert,Unqualifiziert"</formula1>
    </dataValidation>
    <dataValidation type="list" allowBlank="1" sqref="D8:D105">
      <formula1>"Sale made,In negotiation"</formula1>
    </dataValidation>
    <dataValidation type="list" allowBlank="1" sqref="C9:C105">
      <formula1>"Qualified,Unqualified"</formula1>
    </dataValidation>
    <dataValidation type="list" allowBlank="1" sqref="D5:D7">
      <formula1>"Verkauf,Verhandlung"</formula1>
    </dataValidation>
    <dataValidation type="list" allowBlank="1" sqref="B9:B105">
      <formula1>"LinkedIn,Instagram,Contact form,Phone,Facebook,Trade fair,Networking,Referral,Other"</formula1>
    </dataValidation>
  </dataValidations>
  <drawing r:id="rId1"/>
</worksheet>
</file>